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095" windowHeight="777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Q9" i="1" l="1"/>
  <c r="Q11" i="1"/>
  <c r="Q13" i="1"/>
  <c r="Q15" i="1"/>
  <c r="L9" i="1"/>
  <c r="L10" i="1"/>
  <c r="J10" i="1" s="1"/>
  <c r="L11" i="1"/>
  <c r="L12" i="1"/>
  <c r="J12" i="1" s="1"/>
  <c r="L13" i="1"/>
  <c r="L14" i="1"/>
  <c r="J14" i="1" s="1"/>
  <c r="L8" i="1"/>
  <c r="J9" i="1"/>
  <c r="J11" i="1"/>
  <c r="J13" i="1"/>
  <c r="J15" i="1"/>
  <c r="J16" i="1"/>
  <c r="I9" i="1"/>
  <c r="G9" i="1" s="1"/>
  <c r="I10" i="1"/>
  <c r="R10" i="1" s="1"/>
  <c r="I11" i="1"/>
  <c r="R11" i="1" s="1"/>
  <c r="P11" i="1" s="1"/>
  <c r="I12" i="1"/>
  <c r="R12" i="1" s="1"/>
  <c r="I13" i="1"/>
  <c r="G13" i="1" s="1"/>
  <c r="I14" i="1"/>
  <c r="R14" i="1" s="1"/>
  <c r="I15" i="1"/>
  <c r="G15" i="1" s="1"/>
  <c r="I16" i="1"/>
  <c r="R16" i="1" s="1"/>
  <c r="I8" i="1"/>
  <c r="H9" i="1"/>
  <c r="H10" i="1"/>
  <c r="Q10" i="1" s="1"/>
  <c r="P10" i="1" s="1"/>
  <c r="H11" i="1"/>
  <c r="H12" i="1"/>
  <c r="Q12" i="1" s="1"/>
  <c r="P12" i="1" s="1"/>
  <c r="H13" i="1"/>
  <c r="H14" i="1"/>
  <c r="Q14" i="1" s="1"/>
  <c r="H15" i="1"/>
  <c r="H16" i="1"/>
  <c r="Q16" i="1" s="1"/>
  <c r="G10" i="1"/>
  <c r="G14" i="1"/>
  <c r="G11" i="1"/>
  <c r="B10" i="1"/>
  <c r="B9" i="1"/>
  <c r="B11" i="1"/>
  <c r="B12" i="1"/>
  <c r="B13" i="1"/>
  <c r="L7" i="1"/>
  <c r="M7" i="1"/>
  <c r="T7" i="1"/>
  <c r="D8" i="1"/>
  <c r="D7" i="1" s="1"/>
  <c r="E8" i="1"/>
  <c r="E7" i="1" s="1"/>
  <c r="F8" i="1"/>
  <c r="F7" i="1" s="1"/>
  <c r="K8" i="1"/>
  <c r="J8" i="1" s="1"/>
  <c r="S8" i="1"/>
  <c r="S7" i="1" s="1"/>
  <c r="C8" i="1"/>
  <c r="C7" i="1" s="1"/>
  <c r="J7" i="1" l="1"/>
  <c r="R15" i="1"/>
  <c r="R13" i="1"/>
  <c r="P13" i="1" s="1"/>
  <c r="R9" i="1"/>
  <c r="P9" i="1" s="1"/>
  <c r="K7" i="1"/>
  <c r="G16" i="1"/>
  <c r="G12" i="1"/>
  <c r="H8" i="1"/>
  <c r="R8" i="1"/>
  <c r="I7" i="1"/>
  <c r="R7" i="1" s="1"/>
  <c r="Q8" i="1" l="1"/>
  <c r="P8" i="1" s="1"/>
  <c r="H7" i="1"/>
  <c r="Q7" i="1" s="1"/>
  <c r="G8" i="1"/>
  <c r="B16" i="1"/>
  <c r="B15" i="1"/>
  <c r="G7" i="1"/>
  <c r="B14" i="1"/>
  <c r="B8" i="1"/>
  <c r="B7" i="1" s="1"/>
  <c r="P15" i="1" l="1"/>
  <c r="P16" i="1"/>
  <c r="P14" i="1" l="1"/>
  <c r="P7" i="1" s="1"/>
</calcChain>
</file>

<file path=xl/sharedStrings.xml><?xml version="1.0" encoding="utf-8"?>
<sst xmlns="http://schemas.openxmlformats.org/spreadsheetml/2006/main" count="48" uniqueCount="34">
  <si>
    <t>地市</t>
  </si>
  <si>
    <t>2016年地方政府债务限额</t>
  </si>
  <si>
    <t>2017年新增债券</t>
  </si>
  <si>
    <t>2017年外债转贷</t>
  </si>
  <si>
    <t>2017年地方政府债务限额</t>
  </si>
  <si>
    <t>调整前限额</t>
  </si>
  <si>
    <t>因预算管理方式变化调整限额</t>
  </si>
  <si>
    <t>调整后限额</t>
  </si>
  <si>
    <t>合计</t>
  </si>
  <si>
    <t>一般债务</t>
  </si>
  <si>
    <t>专项债务</t>
  </si>
  <si>
    <t>其中：土地储备</t>
  </si>
  <si>
    <t>政府收费公路</t>
  </si>
  <si>
    <t>栏号</t>
  </si>
  <si>
    <t>1=2+3</t>
  </si>
  <si>
    <t>6=7+8</t>
  </si>
  <si>
    <t>7=2+4</t>
  </si>
  <si>
    <t>8=5+3</t>
  </si>
  <si>
    <t>9=10+11</t>
  </si>
  <si>
    <t>15=16+17</t>
  </si>
  <si>
    <t>16=7+10+14</t>
  </si>
  <si>
    <t>17=8+11</t>
  </si>
  <si>
    <t>汕尾市</t>
  </si>
  <si>
    <t>汕尾市（不含省直管县）</t>
  </si>
  <si>
    <t>陆河县</t>
  </si>
  <si>
    <t>陆丰市</t>
  </si>
  <si>
    <t>海丰县</t>
  </si>
  <si>
    <t>其中：市本级</t>
    <phoneticPr fontId="1" type="noConversion"/>
  </si>
  <si>
    <t xml:space="preserve">     红海湾</t>
    <phoneticPr fontId="3" type="noConversion"/>
  </si>
  <si>
    <t xml:space="preserve">     华侨管理区</t>
    <phoneticPr fontId="3" type="noConversion"/>
  </si>
  <si>
    <t xml:space="preserve">     深汕合作区</t>
    <phoneticPr fontId="3" type="noConversion"/>
  </si>
  <si>
    <t xml:space="preserve">     城区</t>
    <phoneticPr fontId="3" type="noConversion"/>
  </si>
  <si>
    <t>2017年汕尾市政府债券限额情况表</t>
    <phoneticPr fontId="1" type="noConversion"/>
  </si>
  <si>
    <t>单位：万元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</si>
</sst>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_ "/>
    <numFmt numFmtId="177" formatCode="0_ "/>
  </numFmts>
  <fonts count="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b/>
      <i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>
      <alignment vertical="center"/>
    </xf>
    <xf numFmtId="0" fontId="7" fillId="0" borderId="1" xfId="0" applyFont="1" applyBorder="1">
      <alignment vertical="center"/>
    </xf>
    <xf numFmtId="176" fontId="7" fillId="0" borderId="1" xfId="0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43" fontId="0" fillId="0" borderId="0" xfId="0" applyNumberFormat="1">
      <alignment vertical="center"/>
    </xf>
    <xf numFmtId="43" fontId="4" fillId="0" borderId="0" xfId="0" applyNumberFormat="1" applyFont="1">
      <alignment vertical="center"/>
    </xf>
    <xf numFmtId="177" fontId="7" fillId="0" borderId="1" xfId="0" applyNumberFormat="1" applyFont="1" applyBorder="1" applyAlignment="1">
      <alignment horizontal="right" vertical="center"/>
    </xf>
    <xf numFmtId="0" fontId="7" fillId="0" borderId="1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"/>
  <sheetViews>
    <sheetView showZeros="0" tabSelected="1" topLeftCell="C1" workbookViewId="0">
      <selection activeCell="G10" sqref="G10"/>
    </sheetView>
  </sheetViews>
  <sheetFormatPr defaultColWidth="21.75" defaultRowHeight="13.5" x14ac:dyDescent="0.15"/>
  <cols>
    <col min="1" max="1" width="25" bestFit="1" customWidth="1"/>
    <col min="2" max="2" width="12.375" customWidth="1"/>
    <col min="3" max="3" width="10.25" bestFit="1" customWidth="1"/>
    <col min="4" max="4" width="12.875" customWidth="1"/>
    <col min="5" max="6" width="10.25" bestFit="1" customWidth="1"/>
    <col min="7" max="7" width="12.875" customWidth="1"/>
    <col min="8" max="8" width="10.25" bestFit="1" customWidth="1"/>
    <col min="9" max="9" width="13" customWidth="1"/>
    <col min="10" max="10" width="9.625" bestFit="1" customWidth="1"/>
    <col min="11" max="11" width="10.25" bestFit="1" customWidth="1"/>
    <col min="12" max="12" width="7.5" bestFit="1" customWidth="1"/>
    <col min="13" max="13" width="10.25" customWidth="1"/>
    <col min="14" max="14" width="8.125" customWidth="1"/>
    <col min="15" max="15" width="9.75" customWidth="1"/>
    <col min="16" max="16" width="10.75" bestFit="1" customWidth="1"/>
    <col min="17" max="17" width="13.25" bestFit="1" customWidth="1"/>
    <col min="18" max="18" width="10.5" bestFit="1" customWidth="1"/>
    <col min="19" max="19" width="10.25" bestFit="1" customWidth="1"/>
    <col min="20" max="20" width="8.125" bestFit="1" customWidth="1"/>
  </cols>
  <sheetData>
    <row r="1" spans="1:20" ht="27.75" customHeight="1" x14ac:dyDescent="0.15">
      <c r="A1" s="23" t="s">
        <v>32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ht="21" customHeight="1" x14ac:dyDescent="0.15">
      <c r="S2" s="24" t="s">
        <v>33</v>
      </c>
      <c r="T2" s="25"/>
    </row>
    <row r="3" spans="1:20" s="2" customFormat="1" ht="19.5" customHeight="1" x14ac:dyDescent="0.15">
      <c r="A3" s="26" t="s">
        <v>0</v>
      </c>
      <c r="B3" s="26" t="s">
        <v>1</v>
      </c>
      <c r="C3" s="26"/>
      <c r="D3" s="26"/>
      <c r="E3" s="26"/>
      <c r="F3" s="26"/>
      <c r="G3" s="26"/>
      <c r="H3" s="26"/>
      <c r="I3" s="26"/>
      <c r="J3" s="28" t="s">
        <v>2</v>
      </c>
      <c r="K3" s="26"/>
      <c r="L3" s="26"/>
      <c r="M3" s="26"/>
      <c r="N3" s="26"/>
      <c r="O3" s="26" t="s">
        <v>3</v>
      </c>
      <c r="P3" s="26" t="s">
        <v>4</v>
      </c>
      <c r="Q3" s="26"/>
      <c r="R3" s="26"/>
      <c r="S3" s="26"/>
      <c r="T3" s="26"/>
    </row>
    <row r="4" spans="1:20" s="2" customFormat="1" ht="33" customHeight="1" x14ac:dyDescent="0.15">
      <c r="A4" s="26"/>
      <c r="B4" s="26" t="s">
        <v>5</v>
      </c>
      <c r="C4" s="26"/>
      <c r="D4" s="26"/>
      <c r="E4" s="26" t="s">
        <v>6</v>
      </c>
      <c r="F4" s="26"/>
      <c r="G4" s="26" t="s">
        <v>7</v>
      </c>
      <c r="H4" s="26"/>
      <c r="I4" s="26"/>
      <c r="J4" s="28" t="s">
        <v>8</v>
      </c>
      <c r="K4" s="26" t="s">
        <v>9</v>
      </c>
      <c r="L4" s="31" t="s">
        <v>10</v>
      </c>
      <c r="M4" s="26"/>
      <c r="N4" s="26"/>
      <c r="O4" s="27"/>
      <c r="P4" s="26" t="s">
        <v>8</v>
      </c>
      <c r="Q4" s="32" t="s">
        <v>9</v>
      </c>
      <c r="R4" s="31" t="s">
        <v>10</v>
      </c>
      <c r="S4" s="26"/>
      <c r="T4" s="26"/>
    </row>
    <row r="5" spans="1:20" s="2" customFormat="1" ht="28.5" x14ac:dyDescent="0.15">
      <c r="A5" s="27"/>
      <c r="B5" s="3" t="s">
        <v>8</v>
      </c>
      <c r="C5" s="3" t="s">
        <v>9</v>
      </c>
      <c r="D5" s="3" t="s">
        <v>10</v>
      </c>
      <c r="E5" s="3" t="s">
        <v>9</v>
      </c>
      <c r="F5" s="3" t="s">
        <v>10</v>
      </c>
      <c r="G5" s="3" t="s">
        <v>8</v>
      </c>
      <c r="H5" s="3" t="s">
        <v>9</v>
      </c>
      <c r="I5" s="3" t="s">
        <v>10</v>
      </c>
      <c r="J5" s="29"/>
      <c r="K5" s="30"/>
      <c r="L5" s="4"/>
      <c r="M5" s="5" t="s">
        <v>11</v>
      </c>
      <c r="N5" s="3" t="s">
        <v>12</v>
      </c>
      <c r="O5" s="3" t="s">
        <v>9</v>
      </c>
      <c r="P5" s="27"/>
      <c r="Q5" s="33"/>
      <c r="R5" s="4"/>
      <c r="S5" s="3" t="s">
        <v>11</v>
      </c>
      <c r="T5" s="3" t="s">
        <v>12</v>
      </c>
    </row>
    <row r="6" spans="1:20" s="6" customFormat="1" ht="33" customHeight="1" x14ac:dyDescent="0.15">
      <c r="A6" s="34" t="s">
        <v>13</v>
      </c>
      <c r="B6" s="34" t="s">
        <v>14</v>
      </c>
      <c r="C6" s="34">
        <v>2</v>
      </c>
      <c r="D6" s="34">
        <v>3</v>
      </c>
      <c r="E6" s="34">
        <v>4</v>
      </c>
      <c r="F6" s="34">
        <v>5</v>
      </c>
      <c r="G6" s="34" t="s">
        <v>15</v>
      </c>
      <c r="H6" s="34" t="s">
        <v>16</v>
      </c>
      <c r="I6" s="34" t="s">
        <v>17</v>
      </c>
      <c r="J6" s="34" t="s">
        <v>18</v>
      </c>
      <c r="K6" s="34">
        <v>10</v>
      </c>
      <c r="L6" s="34">
        <v>11</v>
      </c>
      <c r="M6" s="34">
        <v>12</v>
      </c>
      <c r="N6" s="34">
        <v>13</v>
      </c>
      <c r="O6" s="34">
        <v>14</v>
      </c>
      <c r="P6" s="34" t="s">
        <v>19</v>
      </c>
      <c r="Q6" s="34" t="s">
        <v>20</v>
      </c>
      <c r="R6" s="34" t="s">
        <v>21</v>
      </c>
      <c r="S6" s="22">
        <v>18</v>
      </c>
      <c r="T6" s="22">
        <v>19</v>
      </c>
    </row>
    <row r="7" spans="1:20" s="9" customFormat="1" ht="33" customHeight="1" x14ac:dyDescent="0.15">
      <c r="A7" s="7" t="s">
        <v>22</v>
      </c>
      <c r="B7" s="14">
        <f>B8+B14+B15+B16</f>
        <v>692686</v>
      </c>
      <c r="C7" s="14">
        <f t="shared" ref="C7:T7" si="0">C8+C14+C15+C16</f>
        <v>486491</v>
      </c>
      <c r="D7" s="14">
        <f t="shared" si="0"/>
        <v>206195</v>
      </c>
      <c r="E7" s="14">
        <f t="shared" si="0"/>
        <v>4550</v>
      </c>
      <c r="F7" s="14">
        <f t="shared" si="0"/>
        <v>-4550</v>
      </c>
      <c r="G7" s="14">
        <f t="shared" si="0"/>
        <v>692686</v>
      </c>
      <c r="H7" s="14">
        <f t="shared" si="0"/>
        <v>491041</v>
      </c>
      <c r="I7" s="14">
        <f t="shared" si="0"/>
        <v>201645</v>
      </c>
      <c r="J7" s="15">
        <f t="shared" si="0"/>
        <v>352000</v>
      </c>
      <c r="K7" s="15">
        <f t="shared" si="0"/>
        <v>168000</v>
      </c>
      <c r="L7" s="15">
        <f t="shared" si="0"/>
        <v>184000</v>
      </c>
      <c r="M7" s="15">
        <f t="shared" si="0"/>
        <v>135600</v>
      </c>
      <c r="N7" s="15"/>
      <c r="O7" s="15"/>
      <c r="P7" s="15">
        <f t="shared" si="0"/>
        <v>1044685.9999999999</v>
      </c>
      <c r="Q7" s="15">
        <f>H7+K7+O7</f>
        <v>659041</v>
      </c>
      <c r="R7" s="15">
        <f>I7+L7</f>
        <v>385645</v>
      </c>
      <c r="S7" s="15">
        <f t="shared" si="0"/>
        <v>143300</v>
      </c>
      <c r="T7" s="8">
        <f t="shared" si="0"/>
        <v>0</v>
      </c>
    </row>
    <row r="8" spans="1:20" s="9" customFormat="1" ht="33" customHeight="1" x14ac:dyDescent="0.15">
      <c r="A8" s="1" t="s">
        <v>23</v>
      </c>
      <c r="B8" s="16">
        <f>SUM(C8:D8)</f>
        <v>413860.98</v>
      </c>
      <c r="C8" s="17">
        <f>SUM(C9:C13)</f>
        <v>302606</v>
      </c>
      <c r="D8" s="16">
        <f t="shared" ref="D8:S8" si="1">SUM(D9:D13)</f>
        <v>111254.98</v>
      </c>
      <c r="E8" s="17">
        <f t="shared" si="1"/>
        <v>4550</v>
      </c>
      <c r="F8" s="17">
        <f t="shared" si="1"/>
        <v>-4550</v>
      </c>
      <c r="G8" s="16">
        <f>H8+I8</f>
        <v>413860.98</v>
      </c>
      <c r="H8" s="17">
        <f>C8+E8</f>
        <v>307156</v>
      </c>
      <c r="I8" s="16">
        <f>F8+D8</f>
        <v>106704.98</v>
      </c>
      <c r="J8" s="18">
        <f>SUM(K8:L8)</f>
        <v>222000</v>
      </c>
      <c r="K8" s="18">
        <f t="shared" si="1"/>
        <v>120000</v>
      </c>
      <c r="L8" s="18">
        <f>SUM(M8:N8)</f>
        <v>102000</v>
      </c>
      <c r="M8" s="18">
        <v>102000</v>
      </c>
      <c r="N8" s="18"/>
      <c r="O8" s="18"/>
      <c r="P8" s="15">
        <f t="shared" ref="P8:P16" si="2">Q8+R8</f>
        <v>635860.98</v>
      </c>
      <c r="Q8" s="15">
        <f t="shared" ref="Q8:Q16" si="3">H8+K8+O8</f>
        <v>427156</v>
      </c>
      <c r="R8" s="15">
        <f t="shared" ref="R8:R16" si="4">I8+L8</f>
        <v>208704.97999999998</v>
      </c>
      <c r="S8" s="18">
        <f t="shared" si="1"/>
        <v>102000</v>
      </c>
      <c r="T8" s="16"/>
    </row>
    <row r="9" spans="1:20" s="9" customFormat="1" ht="33" customHeight="1" x14ac:dyDescent="0.15">
      <c r="A9" s="1" t="s">
        <v>27</v>
      </c>
      <c r="B9" s="16">
        <f t="shared" ref="B9:B13" si="5">SUM(C9:D9)</f>
        <v>272669.26</v>
      </c>
      <c r="C9" s="17">
        <v>267431</v>
      </c>
      <c r="D9" s="19">
        <v>5238.26</v>
      </c>
      <c r="E9" s="17">
        <v>4550</v>
      </c>
      <c r="F9" s="17">
        <v>-4550</v>
      </c>
      <c r="G9" s="16">
        <f t="shared" ref="G9:G16" si="6">H9+I9</f>
        <v>272669.26</v>
      </c>
      <c r="H9" s="17">
        <f t="shared" ref="H9:H16" si="7">C9+E9</f>
        <v>271981</v>
      </c>
      <c r="I9" s="16">
        <f t="shared" ref="I9:I16" si="8">F9+D9</f>
        <v>688.26000000000022</v>
      </c>
      <c r="J9" s="18">
        <f t="shared" ref="J9:J16" si="9">SUM(K9:L9)</f>
        <v>208000</v>
      </c>
      <c r="K9" s="20">
        <v>106000</v>
      </c>
      <c r="L9" s="18">
        <f t="shared" ref="L9:L14" si="10">SUM(M9:N9)</f>
        <v>102000</v>
      </c>
      <c r="M9" s="18">
        <v>102000</v>
      </c>
      <c r="N9" s="18"/>
      <c r="O9" s="18"/>
      <c r="P9" s="15">
        <f t="shared" si="2"/>
        <v>480669.26</v>
      </c>
      <c r="Q9" s="15">
        <f t="shared" si="3"/>
        <v>377981</v>
      </c>
      <c r="R9" s="15">
        <f t="shared" si="4"/>
        <v>102688.26</v>
      </c>
      <c r="S9" s="18">
        <v>102000</v>
      </c>
      <c r="T9" s="16"/>
    </row>
    <row r="10" spans="1:20" s="9" customFormat="1" ht="33" customHeight="1" x14ac:dyDescent="0.15">
      <c r="A10" s="10" t="s">
        <v>28</v>
      </c>
      <c r="B10" s="17">
        <f>SUM(C10:D10)</f>
        <v>9844</v>
      </c>
      <c r="C10" s="21">
        <v>9844</v>
      </c>
      <c r="D10" s="19"/>
      <c r="E10" s="16"/>
      <c r="F10" s="16"/>
      <c r="G10" s="17">
        <f t="shared" si="6"/>
        <v>9844</v>
      </c>
      <c r="H10" s="17">
        <f t="shared" si="7"/>
        <v>9844</v>
      </c>
      <c r="I10" s="16">
        <f t="shared" si="8"/>
        <v>0</v>
      </c>
      <c r="J10" s="18">
        <f t="shared" si="9"/>
        <v>4000</v>
      </c>
      <c r="K10" s="20">
        <v>4000</v>
      </c>
      <c r="L10" s="18">
        <f t="shared" si="10"/>
        <v>0</v>
      </c>
      <c r="M10" s="18"/>
      <c r="N10" s="18"/>
      <c r="O10" s="18"/>
      <c r="P10" s="15">
        <f t="shared" si="2"/>
        <v>13844</v>
      </c>
      <c r="Q10" s="15">
        <f t="shared" si="3"/>
        <v>13844</v>
      </c>
      <c r="R10" s="15">
        <f t="shared" si="4"/>
        <v>0</v>
      </c>
      <c r="S10" s="18">
        <v>0</v>
      </c>
      <c r="T10" s="16"/>
    </row>
    <row r="11" spans="1:20" s="9" customFormat="1" ht="33" customHeight="1" x14ac:dyDescent="0.15">
      <c r="A11" s="11" t="s">
        <v>29</v>
      </c>
      <c r="B11" s="17">
        <f t="shared" si="5"/>
        <v>2821</v>
      </c>
      <c r="C11" s="17">
        <v>2821</v>
      </c>
      <c r="D11" s="8"/>
      <c r="E11" s="16"/>
      <c r="F11" s="16"/>
      <c r="G11" s="17">
        <f t="shared" si="6"/>
        <v>2821</v>
      </c>
      <c r="H11" s="17">
        <f t="shared" si="7"/>
        <v>2821</v>
      </c>
      <c r="I11" s="16">
        <f t="shared" si="8"/>
        <v>0</v>
      </c>
      <c r="J11" s="18">
        <f t="shared" si="9"/>
        <v>2000</v>
      </c>
      <c r="K11" s="15">
        <v>2000</v>
      </c>
      <c r="L11" s="18">
        <f t="shared" si="10"/>
        <v>0</v>
      </c>
      <c r="M11" s="18"/>
      <c r="N11" s="18"/>
      <c r="O11" s="18"/>
      <c r="P11" s="15">
        <f t="shared" si="2"/>
        <v>4821</v>
      </c>
      <c r="Q11" s="15">
        <f t="shared" si="3"/>
        <v>4821</v>
      </c>
      <c r="R11" s="15">
        <f t="shared" si="4"/>
        <v>0</v>
      </c>
      <c r="S11" s="18">
        <v>0</v>
      </c>
      <c r="T11" s="16"/>
    </row>
    <row r="12" spans="1:20" s="9" customFormat="1" ht="33" customHeight="1" x14ac:dyDescent="0.15">
      <c r="A12" s="11" t="s">
        <v>30</v>
      </c>
      <c r="B12" s="16">
        <f t="shared" si="5"/>
        <v>111016.72</v>
      </c>
      <c r="C12" s="17">
        <v>5000</v>
      </c>
      <c r="D12" s="8">
        <v>106016.72</v>
      </c>
      <c r="E12" s="16"/>
      <c r="F12" s="16"/>
      <c r="G12" s="16">
        <f t="shared" si="6"/>
        <v>111016.72</v>
      </c>
      <c r="H12" s="17">
        <f t="shared" si="7"/>
        <v>5000</v>
      </c>
      <c r="I12" s="16">
        <f t="shared" si="8"/>
        <v>106016.72</v>
      </c>
      <c r="J12" s="18">
        <f t="shared" si="9"/>
        <v>0</v>
      </c>
      <c r="K12" s="15">
        <v>0</v>
      </c>
      <c r="L12" s="18">
        <f t="shared" si="10"/>
        <v>0</v>
      </c>
      <c r="M12" s="18"/>
      <c r="N12" s="18"/>
      <c r="O12" s="18"/>
      <c r="P12" s="15">
        <f t="shared" si="2"/>
        <v>111016.72</v>
      </c>
      <c r="Q12" s="15">
        <f t="shared" si="3"/>
        <v>5000</v>
      </c>
      <c r="R12" s="15">
        <f t="shared" si="4"/>
        <v>106016.72</v>
      </c>
      <c r="S12" s="18">
        <v>0</v>
      </c>
      <c r="T12" s="16"/>
    </row>
    <row r="13" spans="1:20" s="9" customFormat="1" ht="33" customHeight="1" x14ac:dyDescent="0.15">
      <c r="A13" s="11" t="s">
        <v>31</v>
      </c>
      <c r="B13" s="17">
        <f t="shared" si="5"/>
        <v>17510</v>
      </c>
      <c r="C13" s="17">
        <v>17510</v>
      </c>
      <c r="D13" s="8"/>
      <c r="E13" s="16"/>
      <c r="F13" s="16"/>
      <c r="G13" s="17">
        <f t="shared" si="6"/>
        <v>17510</v>
      </c>
      <c r="H13" s="17">
        <f t="shared" si="7"/>
        <v>17510</v>
      </c>
      <c r="I13" s="16">
        <f t="shared" si="8"/>
        <v>0</v>
      </c>
      <c r="J13" s="18">
        <f t="shared" si="9"/>
        <v>8000</v>
      </c>
      <c r="K13" s="15">
        <v>8000</v>
      </c>
      <c r="L13" s="18">
        <f t="shared" si="10"/>
        <v>0</v>
      </c>
      <c r="M13" s="18"/>
      <c r="N13" s="18"/>
      <c r="O13" s="18"/>
      <c r="P13" s="15">
        <f t="shared" si="2"/>
        <v>25510</v>
      </c>
      <c r="Q13" s="15">
        <f t="shared" si="3"/>
        <v>25510</v>
      </c>
      <c r="R13" s="15">
        <f t="shared" si="4"/>
        <v>0</v>
      </c>
      <c r="S13" s="18">
        <v>0</v>
      </c>
      <c r="T13" s="16"/>
    </row>
    <row r="14" spans="1:20" s="9" customFormat="1" ht="33" customHeight="1" x14ac:dyDescent="0.15">
      <c r="A14" s="1" t="s">
        <v>24</v>
      </c>
      <c r="B14" s="16">
        <f>SUM(C14:D14)</f>
        <v>69893.679999999993</v>
      </c>
      <c r="C14" s="17">
        <v>48778</v>
      </c>
      <c r="D14" s="16">
        <v>21115.68</v>
      </c>
      <c r="E14" s="16"/>
      <c r="F14" s="16"/>
      <c r="G14" s="16">
        <f t="shared" si="6"/>
        <v>69893.679999999993</v>
      </c>
      <c r="H14" s="17">
        <f t="shared" si="7"/>
        <v>48778</v>
      </c>
      <c r="I14" s="16">
        <f t="shared" si="8"/>
        <v>21115.68</v>
      </c>
      <c r="J14" s="18">
        <f t="shared" si="9"/>
        <v>48000</v>
      </c>
      <c r="K14" s="18">
        <v>48000</v>
      </c>
      <c r="L14" s="18">
        <f t="shared" si="10"/>
        <v>0</v>
      </c>
      <c r="M14" s="18"/>
      <c r="N14" s="18"/>
      <c r="O14" s="18"/>
      <c r="P14" s="15">
        <f t="shared" si="2"/>
        <v>117893.68</v>
      </c>
      <c r="Q14" s="15">
        <f t="shared" si="3"/>
        <v>96778</v>
      </c>
      <c r="R14" s="15">
        <f t="shared" si="4"/>
        <v>21115.68</v>
      </c>
      <c r="S14" s="18">
        <v>7700</v>
      </c>
      <c r="T14" s="16"/>
    </row>
    <row r="15" spans="1:20" s="9" customFormat="1" ht="33" customHeight="1" x14ac:dyDescent="0.15">
      <c r="A15" s="1" t="s">
        <v>25</v>
      </c>
      <c r="B15" s="16">
        <f>SUM(C15:D15)</f>
        <v>77540.34</v>
      </c>
      <c r="C15" s="17">
        <v>50759</v>
      </c>
      <c r="D15" s="16">
        <v>26781.34</v>
      </c>
      <c r="E15" s="16"/>
      <c r="F15" s="16"/>
      <c r="G15" s="16">
        <f t="shared" si="6"/>
        <v>77540.34</v>
      </c>
      <c r="H15" s="17">
        <f t="shared" si="7"/>
        <v>50759</v>
      </c>
      <c r="I15" s="16">
        <f t="shared" si="8"/>
        <v>26781.34</v>
      </c>
      <c r="J15" s="18">
        <f t="shared" si="9"/>
        <v>50000</v>
      </c>
      <c r="K15" s="18"/>
      <c r="L15" s="18">
        <v>50000</v>
      </c>
      <c r="M15" s="18">
        <v>1600</v>
      </c>
      <c r="N15" s="18"/>
      <c r="O15" s="18"/>
      <c r="P15" s="15">
        <f t="shared" si="2"/>
        <v>127540.34</v>
      </c>
      <c r="Q15" s="15">
        <f t="shared" si="3"/>
        <v>50759</v>
      </c>
      <c r="R15" s="15">
        <f t="shared" si="4"/>
        <v>76781.34</v>
      </c>
      <c r="S15" s="18">
        <v>1600</v>
      </c>
      <c r="T15" s="16"/>
    </row>
    <row r="16" spans="1:20" s="9" customFormat="1" ht="33" customHeight="1" x14ac:dyDescent="0.15">
      <c r="A16" s="1" t="s">
        <v>26</v>
      </c>
      <c r="B16" s="17">
        <f>SUM(C16:D16)</f>
        <v>131391</v>
      </c>
      <c r="C16" s="17">
        <v>84348</v>
      </c>
      <c r="D16" s="17">
        <v>47043</v>
      </c>
      <c r="E16" s="16"/>
      <c r="F16" s="16"/>
      <c r="G16" s="17">
        <f t="shared" si="6"/>
        <v>131391</v>
      </c>
      <c r="H16" s="17">
        <f t="shared" si="7"/>
        <v>84348</v>
      </c>
      <c r="I16" s="17">
        <f t="shared" si="8"/>
        <v>47043</v>
      </c>
      <c r="J16" s="18">
        <f t="shared" si="9"/>
        <v>32000</v>
      </c>
      <c r="K16" s="18"/>
      <c r="L16" s="18">
        <v>32000</v>
      </c>
      <c r="M16" s="18">
        <v>32000</v>
      </c>
      <c r="N16" s="18"/>
      <c r="O16" s="18"/>
      <c r="P16" s="15">
        <f t="shared" si="2"/>
        <v>163391</v>
      </c>
      <c r="Q16" s="15">
        <f t="shared" si="3"/>
        <v>84348</v>
      </c>
      <c r="R16" s="15">
        <f t="shared" si="4"/>
        <v>79043</v>
      </c>
      <c r="S16" s="18">
        <v>32000</v>
      </c>
      <c r="T16" s="16"/>
    </row>
    <row r="17" spans="2:20" ht="14.25" x14ac:dyDescent="0.15">
      <c r="B17" s="12"/>
      <c r="C17" s="12"/>
      <c r="D17" s="12"/>
      <c r="E17" s="12"/>
      <c r="F17" s="12"/>
      <c r="G17" s="12"/>
      <c r="H17" s="12"/>
      <c r="I17" s="13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</sheetData>
  <mergeCells count="16">
    <mergeCell ref="A1:T1"/>
    <mergeCell ref="S2:T2"/>
    <mergeCell ref="A3:A5"/>
    <mergeCell ref="J4:J5"/>
    <mergeCell ref="K4:K5"/>
    <mergeCell ref="O3:O4"/>
    <mergeCell ref="P4:P5"/>
    <mergeCell ref="B3:I3"/>
    <mergeCell ref="J3:N3"/>
    <mergeCell ref="P3:T3"/>
    <mergeCell ref="B4:D4"/>
    <mergeCell ref="E4:F4"/>
    <mergeCell ref="G4:I4"/>
    <mergeCell ref="L4:N4"/>
    <mergeCell ref="R4:T4"/>
    <mergeCell ref="Q4:Q5"/>
  </mergeCells>
  <phoneticPr fontId="1" type="noConversion"/>
  <pageMargins left="0.69930555555555596" right="0.69930555555555596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未定义</cp:lastModifiedBy>
  <cp:lastPrinted>2018-01-16T02:15:19Z</cp:lastPrinted>
  <dcterms:created xsi:type="dcterms:W3CDTF">2018-01-12T02:11:00Z</dcterms:created>
  <dcterms:modified xsi:type="dcterms:W3CDTF">2018-01-16T02:21:06Z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